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96" windowWidth="7968" windowHeight="8892" activeTab="0"/>
  </bookViews>
  <sheets>
    <sheet name="2018年财政收支平衡表" sheetId="1" r:id="rId1"/>
  </sheets>
  <definedNames>
    <definedName name="_xlnm.Print_Area" localSheetId="0">'2018年财政收支平衡表'!$A$1:$J$37</definedName>
  </definedNames>
  <calcPr fullCalcOnLoad="1"/>
</workbook>
</file>

<file path=xl/sharedStrings.xml><?xml version="1.0" encoding="utf-8"?>
<sst xmlns="http://schemas.openxmlformats.org/spreadsheetml/2006/main" count="48" uniqueCount="40">
  <si>
    <t>二、上级补助收入</t>
  </si>
  <si>
    <t>二、上解上级支出</t>
  </si>
  <si>
    <t>2018年预算</t>
  </si>
  <si>
    <t>2018年预计</t>
  </si>
  <si>
    <t>合计</t>
  </si>
  <si>
    <t>本级</t>
  </si>
  <si>
    <t>乡镇</t>
  </si>
  <si>
    <t>一、公共财政预算收入</t>
  </si>
  <si>
    <t>1、返还性收入</t>
  </si>
  <si>
    <t xml:space="preserve">2、原体制补助                      </t>
  </si>
  <si>
    <t>3、均衡性转移支付补助</t>
  </si>
  <si>
    <t>四、调入资金</t>
  </si>
  <si>
    <t>①专项结转</t>
  </si>
  <si>
    <t>②净结余</t>
  </si>
  <si>
    <t>一、一般公共预算支出</t>
  </si>
  <si>
    <t>1、体制上解</t>
  </si>
  <si>
    <t>2、专项上解</t>
  </si>
  <si>
    <t>3、出口退税上解</t>
  </si>
  <si>
    <t>四、债务还本支出</t>
  </si>
  <si>
    <t xml:space="preserve">         单位：万元</t>
  </si>
  <si>
    <t>4、县级基本财力保障机制奖补资金收入</t>
  </si>
  <si>
    <t xml:space="preserve">5、各项结算补助                  </t>
  </si>
  <si>
    <t>6、固定数额补助</t>
  </si>
  <si>
    <t>7、企业事业单位划转补助收入（药监）</t>
  </si>
  <si>
    <t>五、债务转贷收入</t>
  </si>
  <si>
    <t>三、调出资金</t>
  </si>
  <si>
    <t>年终结余</t>
  </si>
  <si>
    <t>三、上年结余</t>
  </si>
  <si>
    <t>六、动用预算稳定调节基金</t>
  </si>
  <si>
    <t>2018年决算</t>
  </si>
  <si>
    <t xml:space="preserve">支出总计      </t>
  </si>
  <si>
    <t>项    目</t>
  </si>
  <si>
    <t>收入总计</t>
  </si>
  <si>
    <t>附表2</t>
  </si>
  <si>
    <t>2018年财政收支平衡表</t>
  </si>
  <si>
    <t>8、教育转移支付收入</t>
  </si>
  <si>
    <t>9、重点生态功能区转移支付收入</t>
  </si>
  <si>
    <t>10、革命老区转移支付补助</t>
  </si>
  <si>
    <t>11、民族地区转移支付补助收入</t>
  </si>
  <si>
    <t xml:space="preserve">12、专项补助                      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</si>
</sst>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* #,##0_ ;_ * \-#,##0_ ;_ * &quot;-&quot;??_ ;_ @_ "/>
    <numFmt numFmtId="185" formatCode="_ * #,##0.0_ ;_ * \-#,##0.0_ ;_ * &quot;-&quot;??_ ;_ @_ "/>
    <numFmt numFmtId="186" formatCode="0.00_ "/>
    <numFmt numFmtId="187" formatCode="0_ "/>
    <numFmt numFmtId="188" formatCode="_-* #,##0_-;\-* #,##0_-;_-* &quot;-&quot;??_-;_-@_-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* #,##0_);_(* \(#,##0\);_(* &quot;-&quot;_);_(@_)"/>
    <numFmt numFmtId="193" formatCode="0;_栀"/>
    <numFmt numFmtId="194" formatCode="_ * #,##0.0_ ;_ * \-#,##0.0_ ;_ * &quot;-&quot;?_ ;_ @_ "/>
    <numFmt numFmtId="195" formatCode="_ * #,##0.000_ ;_ * \-#,##0.000_ ;_ * &quot;-&quot;??_ ;_ @_ "/>
    <numFmt numFmtId="196" formatCode="#,##0.00_ ;\-#,##0.00;;"/>
    <numFmt numFmtId="197" formatCode="#,##0_);[Red]\(#,##0\)"/>
    <numFmt numFmtId="198" formatCode="#,##0.00_ ;\-#,##0.00"/>
    <numFmt numFmtId="199" formatCode="0.0_ ;;"/>
    <numFmt numFmtId="200" formatCode="#,##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84" fontId="26" fillId="0" borderId="10" xfId="59" applyNumberFormat="1" applyFont="1" applyFill="1" applyBorder="1" applyAlignment="1" applyProtection="1">
      <alignment vertical="center"/>
      <protection locked="0"/>
    </xf>
    <xf numFmtId="0" fontId="26" fillId="0" borderId="10" xfId="46" applyFont="1" applyFill="1" applyBorder="1" applyAlignment="1" applyProtection="1">
      <alignment vertical="center"/>
      <protection locked="0"/>
    </xf>
    <xf numFmtId="184" fontId="26" fillId="0" borderId="10" xfId="59" applyNumberFormat="1" applyFont="1" applyFill="1" applyBorder="1" applyAlignment="1">
      <alignment vertical="center"/>
    </xf>
    <xf numFmtId="0" fontId="26" fillId="0" borderId="10" xfId="46" applyFont="1" applyFill="1" applyBorder="1" applyAlignment="1" applyProtection="1">
      <alignment horizontal="left" vertical="center"/>
      <protection locked="0"/>
    </xf>
    <xf numFmtId="0" fontId="24" fillId="0" borderId="10" xfId="48" applyFont="1" applyFill="1" applyBorder="1" applyAlignment="1" applyProtection="1">
      <alignment horizontal="center" vertical="center"/>
      <protection locked="0"/>
    </xf>
    <xf numFmtId="184" fontId="26" fillId="0" borderId="10" xfId="59" applyNumberFormat="1" applyFont="1" applyFill="1" applyBorder="1" applyAlignment="1" applyProtection="1">
      <alignment horizontal="right"/>
      <protection locked="0"/>
    </xf>
    <xf numFmtId="184" fontId="26" fillId="0" borderId="10" xfId="59" applyNumberFormat="1" applyFont="1" applyFill="1" applyBorder="1" applyAlignment="1" applyProtection="1">
      <alignment horizontal="right" vertical="center"/>
      <protection locked="0"/>
    </xf>
    <xf numFmtId="0" fontId="26" fillId="0" borderId="10" xfId="48" applyFont="1" applyFill="1" applyBorder="1" applyAlignment="1" applyProtection="1">
      <alignment vertical="center"/>
      <protection locked="0"/>
    </xf>
    <xf numFmtId="31" fontId="21" fillId="0" borderId="0" xfId="48" applyNumberFormat="1" applyFont="1" applyFill="1" applyBorder="1" applyAlignment="1" applyProtection="1">
      <alignment horizontal="left"/>
      <protection locked="0"/>
    </xf>
    <xf numFmtId="0" fontId="26" fillId="0" borderId="0" xfId="0" applyFont="1" applyFill="1" applyAlignment="1">
      <alignment vertical="center"/>
    </xf>
    <xf numFmtId="0" fontId="25" fillId="0" borderId="10" xfId="46" applyFont="1" applyFill="1" applyBorder="1" applyAlignment="1" applyProtection="1">
      <alignment horizontal="center" vertical="center" wrapText="1"/>
      <protection locked="0"/>
    </xf>
    <xf numFmtId="0" fontId="24" fillId="0" borderId="10" xfId="48" applyFont="1" applyFill="1" applyBorder="1" applyAlignment="1" applyProtection="1">
      <alignment horizontal="center"/>
      <protection locked="0"/>
    </xf>
    <xf numFmtId="0" fontId="27" fillId="0" borderId="10" xfId="47" applyFont="1" applyFill="1" applyBorder="1" applyAlignment="1">
      <alignment horizontal="center" vertical="center"/>
      <protection/>
    </xf>
    <xf numFmtId="184" fontId="26" fillId="0" borderId="0" xfId="0" applyNumberFormat="1" applyFont="1" applyFill="1" applyAlignment="1">
      <alignment vertical="center"/>
    </xf>
    <xf numFmtId="184" fontId="26" fillId="0" borderId="10" xfId="66" applyNumberFormat="1" applyFont="1" applyFill="1" applyBorder="1" applyAlignment="1">
      <alignment vertical="center"/>
    </xf>
    <xf numFmtId="0" fontId="26" fillId="0" borderId="11" xfId="0" applyNumberFormat="1" applyFont="1" applyFill="1" applyBorder="1" applyAlignment="1" applyProtection="1">
      <alignment horizontal="left" vertical="center"/>
      <protection/>
    </xf>
    <xf numFmtId="3" fontId="26" fillId="0" borderId="10" xfId="0" applyNumberFormat="1" applyFont="1" applyFill="1" applyBorder="1" applyAlignment="1" applyProtection="1">
      <alignment vertical="center"/>
      <protection/>
    </xf>
    <xf numFmtId="3" fontId="26" fillId="0" borderId="10" xfId="0" applyNumberFormat="1" applyFont="1" applyFill="1" applyBorder="1" applyAlignment="1" applyProtection="1">
      <alignment horizontal="right" vertical="center"/>
      <protection/>
    </xf>
    <xf numFmtId="0" fontId="26" fillId="0" borderId="11" xfId="46" applyFont="1" applyFill="1" applyBorder="1" applyAlignment="1" applyProtection="1">
      <alignment vertical="center"/>
      <protection locked="0"/>
    </xf>
    <xf numFmtId="0" fontId="22" fillId="0" borderId="0" xfId="48" applyFont="1" applyFill="1" applyBorder="1" applyAlignment="1" applyProtection="1">
      <alignment horizontal="center"/>
      <protection locked="0"/>
    </xf>
    <xf numFmtId="0" fontId="24" fillId="0" borderId="12" xfId="46" applyFont="1" applyFill="1" applyBorder="1" applyAlignment="1" applyProtection="1">
      <alignment horizontal="center" vertical="center" wrapText="1"/>
      <protection locked="0"/>
    </xf>
    <xf numFmtId="0" fontId="24" fillId="0" borderId="13" xfId="46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center" vertical="center"/>
    </xf>
    <xf numFmtId="0" fontId="28" fillId="0" borderId="14" xfId="48" applyFont="1" applyFill="1" applyBorder="1" applyAlignment="1" applyProtection="1">
      <alignment horizontal="center"/>
      <protection locked="0"/>
    </xf>
    <xf numFmtId="184" fontId="0" fillId="0" borderId="0" xfId="0" applyNumberFormat="1" applyFill="1" applyAlignment="1">
      <alignment vertical="center"/>
    </xf>
  </cellXfs>
  <cellStyles count="65">
    <cellStyle name="Normal" xfId="0"/>
    <cellStyle name="_norma1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百分比 2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 4" xfId="44"/>
    <cellStyle name="常规 5" xfId="45"/>
    <cellStyle name="常规_2006年元旦加班表（宋金国）" xfId="46"/>
    <cellStyle name="常规_Sheet1" xfId="47"/>
    <cellStyle name="常规_各市2003年收支平衡表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千位分隔 2" xfId="60"/>
    <cellStyle name="千位分隔 2 2" xfId="61"/>
    <cellStyle name="千位分隔 3" xfId="62"/>
    <cellStyle name="千位分隔 4" xfId="63"/>
    <cellStyle name="千位分隔 5" xfId="64"/>
    <cellStyle name="Comma [0]" xfId="65"/>
    <cellStyle name="千位分隔_平衡表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样式 1" xfId="76"/>
    <cellStyle name="Followed Hyperlink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5" sqref="D25"/>
    </sheetView>
  </sheetViews>
  <sheetFormatPr defaultColWidth="9.00390625" defaultRowHeight="14.25"/>
  <cols>
    <col min="1" max="1" width="30.75390625" style="1" customWidth="1"/>
    <col min="2" max="4" width="9.75390625" style="1" customWidth="1"/>
    <col min="5" max="7" width="9.75390625" style="11" customWidth="1"/>
    <col min="8" max="10" width="9.75390625" style="1" customWidth="1"/>
    <col min="11" max="11" width="10.375" style="1" bestFit="1" customWidth="1"/>
    <col min="12" max="16384" width="8.75390625" style="1" customWidth="1"/>
  </cols>
  <sheetData>
    <row r="1" ht="15">
      <c r="A1" s="1" t="s">
        <v>33</v>
      </c>
    </row>
    <row r="2" spans="1:10" ht="21.75">
      <c r="A2" s="21" t="s">
        <v>34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>
      <c r="A3" s="10"/>
      <c r="H3" s="25" t="s">
        <v>19</v>
      </c>
      <c r="I3" s="25"/>
      <c r="J3" s="25"/>
    </row>
    <row r="4" spans="1:10" ht="14.25" customHeight="1">
      <c r="A4" s="22" t="s">
        <v>31</v>
      </c>
      <c r="B4" s="24" t="s">
        <v>2</v>
      </c>
      <c r="C4" s="24"/>
      <c r="D4" s="24"/>
      <c r="E4" s="24" t="s">
        <v>3</v>
      </c>
      <c r="F4" s="24"/>
      <c r="G4" s="24"/>
      <c r="H4" s="24" t="s">
        <v>29</v>
      </c>
      <c r="I4" s="24"/>
      <c r="J4" s="24"/>
    </row>
    <row r="5" spans="1:10" ht="15">
      <c r="A5" s="23"/>
      <c r="B5" s="12" t="s">
        <v>4</v>
      </c>
      <c r="C5" s="12" t="s">
        <v>5</v>
      </c>
      <c r="D5" s="12" t="s">
        <v>6</v>
      </c>
      <c r="E5" s="12" t="s">
        <v>4</v>
      </c>
      <c r="F5" s="12" t="s">
        <v>5</v>
      </c>
      <c r="G5" s="12" t="s">
        <v>6</v>
      </c>
      <c r="H5" s="12" t="s">
        <v>4</v>
      </c>
      <c r="I5" s="12" t="s">
        <v>5</v>
      </c>
      <c r="J5" s="12" t="s">
        <v>6</v>
      </c>
    </row>
    <row r="6" spans="1:10" ht="15">
      <c r="A6" s="13" t="s">
        <v>32</v>
      </c>
      <c r="B6" s="7">
        <f aca="true" t="shared" si="0" ref="B6:G6">SUM(B7,B8,B21,B24,B25,B26)</f>
        <v>171864</v>
      </c>
      <c r="C6" s="7">
        <f t="shared" si="0"/>
        <v>142386</v>
      </c>
      <c r="D6" s="7">
        <f t="shared" si="0"/>
        <v>29478</v>
      </c>
      <c r="E6" s="7">
        <f t="shared" si="0"/>
        <v>253760</v>
      </c>
      <c r="F6" s="7">
        <f t="shared" si="0"/>
        <v>219899</v>
      </c>
      <c r="G6" s="7">
        <f t="shared" si="0"/>
        <v>33861</v>
      </c>
      <c r="H6" s="15">
        <f>H7+H8+H21+H24+H25+H26</f>
        <v>262519</v>
      </c>
      <c r="I6" s="7">
        <v>223789</v>
      </c>
      <c r="J6" s="7">
        <f>SUM(J7,J8,J21,J24,J25,J26)</f>
        <v>38730</v>
      </c>
    </row>
    <row r="7" spans="1:10" ht="15">
      <c r="A7" s="5" t="s">
        <v>7</v>
      </c>
      <c r="B7" s="4">
        <f>SUM(C7:D7)</f>
        <v>57400</v>
      </c>
      <c r="C7" s="4">
        <v>43000</v>
      </c>
      <c r="D7" s="4">
        <v>14400</v>
      </c>
      <c r="E7" s="4">
        <f>SUM(F7:G7)</f>
        <v>59100</v>
      </c>
      <c r="F7" s="4">
        <v>46180</v>
      </c>
      <c r="G7" s="4">
        <v>12920</v>
      </c>
      <c r="H7" s="4">
        <f aca="true" t="shared" si="1" ref="H7:H19">SUM(I7:J7)</f>
        <v>59236</v>
      </c>
      <c r="I7" s="4">
        <v>44472</v>
      </c>
      <c r="J7" s="4">
        <v>14764</v>
      </c>
    </row>
    <row r="8" spans="1:10" ht="15">
      <c r="A8" s="3" t="s">
        <v>0</v>
      </c>
      <c r="B8" s="4">
        <f>SUM(C8:D8)</f>
        <v>109108</v>
      </c>
      <c r="C8" s="2">
        <f>SUM(C9:C20)</f>
        <v>94030</v>
      </c>
      <c r="D8" s="2">
        <f>SUM(D9:D20)</f>
        <v>15078</v>
      </c>
      <c r="E8" s="4">
        <f>SUM(F8:G8)</f>
        <v>177736</v>
      </c>
      <c r="F8" s="2">
        <f>SUM(F9:F20)</f>
        <v>156795</v>
      </c>
      <c r="G8" s="2">
        <f>SUM(G9:G20)</f>
        <v>20941</v>
      </c>
      <c r="H8" s="4">
        <f t="shared" si="1"/>
        <v>185359</v>
      </c>
      <c r="I8" s="2">
        <v>161393</v>
      </c>
      <c r="J8" s="2">
        <v>23966</v>
      </c>
    </row>
    <row r="9" spans="1:10" ht="15">
      <c r="A9" s="3" t="s">
        <v>8</v>
      </c>
      <c r="B9" s="4">
        <f aca="true" t="shared" si="2" ref="B9:B19">SUM(C9:D9)</f>
        <v>5245</v>
      </c>
      <c r="C9" s="2">
        <v>2538</v>
      </c>
      <c r="D9" s="2">
        <v>2707</v>
      </c>
      <c r="E9" s="4">
        <f>SUM(F9:G9)</f>
        <v>5245</v>
      </c>
      <c r="F9" s="2">
        <v>2538</v>
      </c>
      <c r="G9" s="2">
        <v>2707</v>
      </c>
      <c r="H9" s="4">
        <f t="shared" si="1"/>
        <v>5245</v>
      </c>
      <c r="I9" s="2">
        <v>2538</v>
      </c>
      <c r="J9" s="2">
        <v>2707</v>
      </c>
    </row>
    <row r="10" spans="1:10" ht="15">
      <c r="A10" s="3" t="s">
        <v>9</v>
      </c>
      <c r="B10" s="4">
        <f t="shared" si="2"/>
        <v>1486</v>
      </c>
      <c r="C10" s="16">
        <v>1486</v>
      </c>
      <c r="D10" s="16"/>
      <c r="E10" s="4">
        <f>SUM(F10:G10)</f>
        <v>1486</v>
      </c>
      <c r="F10" s="16">
        <v>1486</v>
      </c>
      <c r="G10" s="16"/>
      <c r="H10" s="4">
        <f t="shared" si="1"/>
        <v>1486</v>
      </c>
      <c r="I10" s="16">
        <v>1486</v>
      </c>
      <c r="J10" s="16"/>
    </row>
    <row r="11" spans="1:10" ht="15">
      <c r="A11" s="3" t="s">
        <v>10</v>
      </c>
      <c r="B11" s="4">
        <f t="shared" si="2"/>
        <v>32189</v>
      </c>
      <c r="C11" s="16">
        <v>27576</v>
      </c>
      <c r="D11" s="16">
        <v>4613</v>
      </c>
      <c r="E11" s="4">
        <f aca="true" t="shared" si="3" ref="E11:E19">SUM(F11:G11)</f>
        <v>40897</v>
      </c>
      <c r="F11" s="16">
        <v>36284</v>
      </c>
      <c r="G11" s="16">
        <v>4613</v>
      </c>
      <c r="H11" s="4">
        <f t="shared" si="1"/>
        <v>37851</v>
      </c>
      <c r="I11" s="16">
        <v>33579</v>
      </c>
      <c r="J11" s="16">
        <v>4272</v>
      </c>
    </row>
    <row r="12" spans="1:10" ht="15">
      <c r="A12" s="17" t="s">
        <v>20</v>
      </c>
      <c r="B12" s="4">
        <f t="shared" si="2"/>
        <v>3805</v>
      </c>
      <c r="C12" s="16">
        <v>3805</v>
      </c>
      <c r="D12" s="16"/>
      <c r="E12" s="4">
        <f>SUM(F12:G12)</f>
        <v>7617</v>
      </c>
      <c r="F12" s="16">
        <v>5839</v>
      </c>
      <c r="G12" s="16">
        <v>1778</v>
      </c>
      <c r="H12" s="4">
        <f t="shared" si="1"/>
        <v>7617</v>
      </c>
      <c r="I12" s="16">
        <v>5839</v>
      </c>
      <c r="J12" s="16">
        <v>1778</v>
      </c>
    </row>
    <row r="13" spans="1:10" ht="15">
      <c r="A13" s="3" t="s">
        <v>21</v>
      </c>
      <c r="B13" s="4">
        <f t="shared" si="2"/>
        <v>13240</v>
      </c>
      <c r="C13" s="16">
        <v>8838</v>
      </c>
      <c r="D13" s="16">
        <v>4402</v>
      </c>
      <c r="E13" s="4">
        <f>SUM(F13:G13)</f>
        <v>13019</v>
      </c>
      <c r="F13" s="16">
        <v>9032</v>
      </c>
      <c r="G13" s="16">
        <v>3987</v>
      </c>
      <c r="H13" s="4">
        <f t="shared" si="1"/>
        <v>14821</v>
      </c>
      <c r="I13" s="16">
        <v>9886</v>
      </c>
      <c r="J13" s="16">
        <v>4935</v>
      </c>
    </row>
    <row r="14" spans="1:10" ht="15">
      <c r="A14" s="17" t="s">
        <v>22</v>
      </c>
      <c r="B14" s="4">
        <f t="shared" si="2"/>
        <v>10180</v>
      </c>
      <c r="C14" s="16">
        <f>6811+13</f>
        <v>6824</v>
      </c>
      <c r="D14" s="16">
        <v>3356</v>
      </c>
      <c r="E14" s="4">
        <f>SUM(F14:G14)</f>
        <v>10266</v>
      </c>
      <c r="F14" s="16">
        <v>6910</v>
      </c>
      <c r="G14" s="16">
        <v>3356</v>
      </c>
      <c r="H14" s="4">
        <f t="shared" si="1"/>
        <v>10581</v>
      </c>
      <c r="I14" s="16">
        <v>6810</v>
      </c>
      <c r="J14" s="16">
        <v>3771</v>
      </c>
    </row>
    <row r="15" spans="1:10" ht="15">
      <c r="A15" s="17" t="s">
        <v>23</v>
      </c>
      <c r="B15" s="4">
        <f t="shared" si="2"/>
        <v>1807</v>
      </c>
      <c r="C15" s="18">
        <v>1807</v>
      </c>
      <c r="D15" s="16"/>
      <c r="E15" s="4">
        <f t="shared" si="3"/>
        <v>1807</v>
      </c>
      <c r="F15" s="16">
        <v>1807</v>
      </c>
      <c r="G15" s="16"/>
      <c r="H15" s="4">
        <f t="shared" si="1"/>
        <v>1807</v>
      </c>
      <c r="I15" s="16">
        <v>1807</v>
      </c>
      <c r="J15" s="16"/>
    </row>
    <row r="16" spans="1:10" ht="15">
      <c r="A16" s="17" t="s">
        <v>35</v>
      </c>
      <c r="B16" s="4">
        <f t="shared" si="2"/>
        <v>239</v>
      </c>
      <c r="C16" s="18">
        <v>239</v>
      </c>
      <c r="D16" s="16"/>
      <c r="E16" s="4">
        <f t="shared" si="3"/>
        <v>239</v>
      </c>
      <c r="F16" s="16">
        <v>239</v>
      </c>
      <c r="G16" s="16"/>
      <c r="H16" s="4">
        <f t="shared" si="1"/>
        <v>239</v>
      </c>
      <c r="I16" s="16">
        <v>239</v>
      </c>
      <c r="J16" s="16"/>
    </row>
    <row r="17" spans="1:10" ht="15">
      <c r="A17" s="17" t="s">
        <v>36</v>
      </c>
      <c r="B17" s="4">
        <f t="shared" si="2"/>
        <v>4359</v>
      </c>
      <c r="C17" s="19">
        <f>4359</f>
        <v>4359</v>
      </c>
      <c r="D17" s="16"/>
      <c r="E17" s="4">
        <f t="shared" si="3"/>
        <v>4444</v>
      </c>
      <c r="F17" s="16">
        <v>4444</v>
      </c>
      <c r="G17" s="16"/>
      <c r="H17" s="4">
        <f t="shared" si="1"/>
        <v>5076</v>
      </c>
      <c r="I17" s="16">
        <v>5076</v>
      </c>
      <c r="J17" s="16"/>
    </row>
    <row r="18" spans="1:10" ht="15">
      <c r="A18" s="20" t="s">
        <v>37</v>
      </c>
      <c r="B18" s="4">
        <f t="shared" si="2"/>
        <v>533</v>
      </c>
      <c r="C18" s="16">
        <v>533</v>
      </c>
      <c r="D18" s="16"/>
      <c r="E18" s="4">
        <f t="shared" si="3"/>
        <v>710</v>
      </c>
      <c r="F18" s="16">
        <v>710</v>
      </c>
      <c r="G18" s="16"/>
      <c r="H18" s="4">
        <f t="shared" si="1"/>
        <v>710</v>
      </c>
      <c r="I18" s="16">
        <v>710</v>
      </c>
      <c r="J18" s="16"/>
    </row>
    <row r="19" spans="1:10" ht="15">
      <c r="A19" s="17" t="s">
        <v>38</v>
      </c>
      <c r="B19" s="4">
        <f t="shared" si="2"/>
        <v>6860</v>
      </c>
      <c r="C19" s="16">
        <v>6860</v>
      </c>
      <c r="D19" s="16"/>
      <c r="E19" s="4">
        <f t="shared" si="3"/>
        <v>7580</v>
      </c>
      <c r="F19" s="16">
        <v>7580</v>
      </c>
      <c r="G19" s="16"/>
      <c r="H19" s="4">
        <f t="shared" si="1"/>
        <v>7580</v>
      </c>
      <c r="I19" s="16">
        <v>7580</v>
      </c>
      <c r="J19" s="16"/>
    </row>
    <row r="20" spans="1:10" ht="15">
      <c r="A20" s="3" t="s">
        <v>39</v>
      </c>
      <c r="B20" s="4">
        <v>29165</v>
      </c>
      <c r="C20" s="4">
        <v>29165</v>
      </c>
      <c r="D20" s="4">
        <v>0</v>
      </c>
      <c r="E20" s="4">
        <v>84426</v>
      </c>
      <c r="F20" s="4">
        <v>79926</v>
      </c>
      <c r="G20" s="4">
        <v>4500</v>
      </c>
      <c r="H20" s="4">
        <v>92346</v>
      </c>
      <c r="I20" s="4">
        <v>85843</v>
      </c>
      <c r="J20" s="4">
        <v>6503</v>
      </c>
    </row>
    <row r="21" spans="1:10" ht="15">
      <c r="A21" s="5" t="s">
        <v>27</v>
      </c>
      <c r="B21" s="4">
        <f>SUM(B22:B23)</f>
        <v>5356</v>
      </c>
      <c r="C21" s="4">
        <f aca="true" t="shared" si="4" ref="C21:J21">SUM(C22:C23)</f>
        <v>5356</v>
      </c>
      <c r="D21" s="4">
        <f t="shared" si="4"/>
        <v>0</v>
      </c>
      <c r="E21" s="4">
        <f t="shared" si="4"/>
        <v>5356</v>
      </c>
      <c r="F21" s="4">
        <f t="shared" si="4"/>
        <v>5356</v>
      </c>
      <c r="G21" s="4">
        <f t="shared" si="4"/>
        <v>0</v>
      </c>
      <c r="H21" s="4">
        <f t="shared" si="4"/>
        <v>5356</v>
      </c>
      <c r="I21" s="4">
        <f>I22+I23</f>
        <v>5356</v>
      </c>
      <c r="J21" s="4">
        <f t="shared" si="4"/>
        <v>0</v>
      </c>
    </row>
    <row r="22" spans="1:10" ht="15">
      <c r="A22" s="5" t="s">
        <v>12</v>
      </c>
      <c r="B22" s="4">
        <f>SUM(C22:D22)</f>
        <v>5356</v>
      </c>
      <c r="C22" s="4">
        <v>5356</v>
      </c>
      <c r="D22" s="4"/>
      <c r="E22" s="4">
        <f>SUM(F22:G22)</f>
        <v>5356</v>
      </c>
      <c r="F22" s="4">
        <v>5356</v>
      </c>
      <c r="G22" s="4"/>
      <c r="H22" s="4">
        <f>SUM(I22:J22)</f>
        <v>5356</v>
      </c>
      <c r="I22" s="4">
        <v>5356</v>
      </c>
      <c r="J22" s="4"/>
    </row>
    <row r="23" spans="1:10" ht="15">
      <c r="A23" s="5" t="s">
        <v>13</v>
      </c>
      <c r="B23" s="4">
        <f>SUM(C23:D23)</f>
        <v>0</v>
      </c>
      <c r="C23" s="4"/>
      <c r="D23" s="4"/>
      <c r="E23" s="4">
        <f>SUM(F23:G23)</f>
        <v>0</v>
      </c>
      <c r="F23" s="4"/>
      <c r="G23" s="4"/>
      <c r="H23" s="4">
        <f>SUM(I23:J23)</f>
        <v>0</v>
      </c>
      <c r="I23" s="4"/>
      <c r="J23" s="4"/>
    </row>
    <row r="24" spans="1:10" ht="15">
      <c r="A24" s="3" t="s">
        <v>11</v>
      </c>
      <c r="B24" s="4">
        <f>SUM(C24:D24)</f>
        <v>0</v>
      </c>
      <c r="C24" s="4"/>
      <c r="D24" s="4"/>
      <c r="E24" s="4">
        <f>SUM(F24:G24)</f>
        <v>0</v>
      </c>
      <c r="F24" s="4"/>
      <c r="G24" s="4"/>
      <c r="H24" s="4">
        <f>SUM(I24:J24)</f>
        <v>0</v>
      </c>
      <c r="I24" s="4"/>
      <c r="J24" s="4"/>
    </row>
    <row r="25" spans="1:10" ht="15">
      <c r="A25" s="3" t="s">
        <v>24</v>
      </c>
      <c r="B25" s="4">
        <f>SUM(C25:D25)</f>
        <v>0</v>
      </c>
      <c r="C25" s="4"/>
      <c r="D25" s="4"/>
      <c r="E25" s="4">
        <f>SUM(F25:G25)</f>
        <v>11568</v>
      </c>
      <c r="F25" s="4">
        <f>5168+6400</f>
        <v>11568</v>
      </c>
      <c r="G25" s="4"/>
      <c r="H25" s="4">
        <f>SUM(I25:J25)</f>
        <v>12568</v>
      </c>
      <c r="I25" s="4">
        <v>12568</v>
      </c>
      <c r="J25" s="4"/>
    </row>
    <row r="26" spans="1:10" ht="15">
      <c r="A26" s="3" t="s">
        <v>28</v>
      </c>
      <c r="B26" s="4">
        <f>SUM(C26:D26)</f>
        <v>0</v>
      </c>
      <c r="C26" s="4"/>
      <c r="D26" s="4"/>
      <c r="E26" s="4">
        <f>SUM(F26:G26)</f>
        <v>0</v>
      </c>
      <c r="F26" s="4"/>
      <c r="G26" s="4"/>
      <c r="H26" s="4">
        <f>SUM(I26:J26)</f>
        <v>0</v>
      </c>
      <c r="I26" s="4"/>
      <c r="J26" s="4"/>
    </row>
    <row r="27" spans="1:11" ht="15">
      <c r="A27" s="6" t="s">
        <v>30</v>
      </c>
      <c r="B27" s="7">
        <f>SUM(B28,B29,B33,B34)</f>
        <v>171864</v>
      </c>
      <c r="C27" s="7">
        <f>SUM(C28,C29,C33,C34)</f>
        <v>142386</v>
      </c>
      <c r="D27" s="7">
        <f>SUM(D28,D29,D33,D34)</f>
        <v>29478</v>
      </c>
      <c r="E27" s="7">
        <f>SUM(E28,E29,E33,E34)</f>
        <v>253760</v>
      </c>
      <c r="F27" s="7">
        <f>SUM(F28,F29,F34)</f>
        <v>219899</v>
      </c>
      <c r="G27" s="7">
        <f>SUM(G28,G29,G34)</f>
        <v>33861</v>
      </c>
      <c r="H27" s="7">
        <f>SUM(H28,H29,H33,H34)</f>
        <v>257293</v>
      </c>
      <c r="I27" s="7">
        <f>SUM(I28,I29,I34)</f>
        <v>218563</v>
      </c>
      <c r="J27" s="7">
        <f>SUM(J28,J29,J34)</f>
        <v>38730</v>
      </c>
      <c r="K27" s="26"/>
    </row>
    <row r="28" spans="1:11" ht="15" customHeight="1">
      <c r="A28" s="3" t="s">
        <v>14</v>
      </c>
      <c r="B28" s="8">
        <f aca="true" t="shared" si="5" ref="B28:H28">B6-B29-B34-B35-B33</f>
        <v>150415</v>
      </c>
      <c r="C28" s="8">
        <f t="shared" si="5"/>
        <v>130904</v>
      </c>
      <c r="D28" s="8">
        <f t="shared" si="5"/>
        <v>19511</v>
      </c>
      <c r="E28" s="8">
        <f t="shared" si="5"/>
        <v>218813</v>
      </c>
      <c r="F28" s="8">
        <f t="shared" si="5"/>
        <v>196438</v>
      </c>
      <c r="G28" s="8">
        <f t="shared" si="5"/>
        <v>22375</v>
      </c>
      <c r="H28" s="8">
        <f t="shared" si="5"/>
        <v>220562</v>
      </c>
      <c r="I28" s="8">
        <v>193999</v>
      </c>
      <c r="J28" s="8">
        <v>26563</v>
      </c>
      <c r="K28" s="26"/>
    </row>
    <row r="29" spans="1:10" ht="15">
      <c r="A29" s="9" t="s">
        <v>1</v>
      </c>
      <c r="B29" s="7">
        <f aca="true" t="shared" si="6" ref="B29:H29">SUM(B30:B32)</f>
        <v>21449</v>
      </c>
      <c r="C29" s="7">
        <f t="shared" si="6"/>
        <v>11482</v>
      </c>
      <c r="D29" s="7">
        <f t="shared" si="6"/>
        <v>9967</v>
      </c>
      <c r="E29" s="7">
        <f t="shared" si="6"/>
        <v>29779</v>
      </c>
      <c r="F29" s="7">
        <f t="shared" si="6"/>
        <v>18293</v>
      </c>
      <c r="G29" s="7">
        <f t="shared" si="6"/>
        <v>11486</v>
      </c>
      <c r="H29" s="7">
        <f t="shared" si="6"/>
        <v>30563</v>
      </c>
      <c r="I29" s="7">
        <v>18396</v>
      </c>
      <c r="J29" s="7">
        <v>12167</v>
      </c>
    </row>
    <row r="30" spans="1:10" ht="15">
      <c r="A30" s="9" t="s">
        <v>15</v>
      </c>
      <c r="B30" s="4">
        <f>SUM(C30:D30)</f>
        <v>17769</v>
      </c>
      <c r="C30" s="4">
        <v>9888</v>
      </c>
      <c r="D30" s="4">
        <v>7881</v>
      </c>
      <c r="E30" s="4">
        <f>SUM(F30:G30)</f>
        <v>15643</v>
      </c>
      <c r="F30" s="4">
        <v>7818</v>
      </c>
      <c r="G30" s="4">
        <v>7825</v>
      </c>
      <c r="H30" s="4">
        <f>SUM(I30:J30)</f>
        <v>16097</v>
      </c>
      <c r="I30" s="4">
        <v>7859</v>
      </c>
      <c r="J30" s="4">
        <v>8238</v>
      </c>
    </row>
    <row r="31" spans="1:10" ht="15">
      <c r="A31" s="9" t="s">
        <v>16</v>
      </c>
      <c r="B31" s="4">
        <f>SUM(C31:D31)</f>
        <v>3656</v>
      </c>
      <c r="C31" s="4">
        <v>1570</v>
      </c>
      <c r="D31" s="4">
        <v>2086</v>
      </c>
      <c r="E31" s="4">
        <f>SUM(F31:G31)</f>
        <v>14112</v>
      </c>
      <c r="F31" s="4">
        <v>10451</v>
      </c>
      <c r="G31" s="4">
        <v>3661</v>
      </c>
      <c r="H31" s="4">
        <f>SUM(I31:J31)</f>
        <v>14442</v>
      </c>
      <c r="I31" s="4">
        <v>10513</v>
      </c>
      <c r="J31" s="4">
        <v>3929</v>
      </c>
    </row>
    <row r="32" spans="1:10" ht="15">
      <c r="A32" s="9" t="s">
        <v>17</v>
      </c>
      <c r="B32" s="4">
        <f>SUM(C32:D32)</f>
        <v>24</v>
      </c>
      <c r="C32" s="4">
        <v>24</v>
      </c>
      <c r="D32" s="4"/>
      <c r="E32" s="4">
        <f>SUM(F32:G32)</f>
        <v>24</v>
      </c>
      <c r="F32" s="4">
        <v>24</v>
      </c>
      <c r="G32" s="4"/>
      <c r="H32" s="4">
        <f>SUM(I32:J32)</f>
        <v>24</v>
      </c>
      <c r="I32" s="4">
        <v>24</v>
      </c>
      <c r="J32" s="4"/>
    </row>
    <row r="33" spans="1:10" ht="15">
      <c r="A33" s="9" t="s">
        <v>25</v>
      </c>
      <c r="B33" s="4">
        <f>SUM(C33:D33)</f>
        <v>0</v>
      </c>
      <c r="C33" s="4"/>
      <c r="D33" s="4"/>
      <c r="E33" s="4">
        <f>SUM(F33:G33)</f>
        <v>0</v>
      </c>
      <c r="F33" s="4"/>
      <c r="G33" s="4"/>
      <c r="H33" s="4">
        <f>SUM(I33:J33)</f>
        <v>0</v>
      </c>
      <c r="I33" s="4"/>
      <c r="J33" s="4"/>
    </row>
    <row r="34" spans="1:10" ht="15">
      <c r="A34" s="9" t="s">
        <v>18</v>
      </c>
      <c r="B34" s="4">
        <f>SUM(C34:D34)</f>
        <v>0</v>
      </c>
      <c r="C34" s="4"/>
      <c r="D34" s="4"/>
      <c r="E34" s="4">
        <f>SUM(F34:G34)</f>
        <v>5168</v>
      </c>
      <c r="F34" s="4">
        <v>5168</v>
      </c>
      <c r="G34" s="4"/>
      <c r="H34" s="4">
        <f>SUM(I34:J34)</f>
        <v>6168</v>
      </c>
      <c r="I34" s="4">
        <v>6168</v>
      </c>
      <c r="J34" s="4"/>
    </row>
    <row r="35" spans="1:10" ht="15">
      <c r="A35" s="14" t="s">
        <v>26</v>
      </c>
      <c r="B35" s="7">
        <f aca="true" t="shared" si="7" ref="B35:J35">SUM(B36:B37)</f>
        <v>0</v>
      </c>
      <c r="C35" s="7">
        <f t="shared" si="7"/>
        <v>0</v>
      </c>
      <c r="D35" s="7">
        <f t="shared" si="7"/>
        <v>0</v>
      </c>
      <c r="E35" s="7">
        <f t="shared" si="7"/>
        <v>0</v>
      </c>
      <c r="F35" s="7">
        <f t="shared" si="7"/>
        <v>0</v>
      </c>
      <c r="G35" s="7">
        <f t="shared" si="7"/>
        <v>0</v>
      </c>
      <c r="H35" s="7">
        <f t="shared" si="7"/>
        <v>5226</v>
      </c>
      <c r="I35" s="7">
        <f t="shared" si="7"/>
        <v>5226</v>
      </c>
      <c r="J35" s="7">
        <f t="shared" si="7"/>
        <v>0</v>
      </c>
    </row>
    <row r="36" spans="1:10" ht="15">
      <c r="A36" s="5" t="s">
        <v>12</v>
      </c>
      <c r="B36" s="4">
        <f>SUM(C36:D36)</f>
        <v>0</v>
      </c>
      <c r="C36" s="4"/>
      <c r="D36" s="4"/>
      <c r="E36" s="4">
        <f>SUM(F36:G36)</f>
        <v>0</v>
      </c>
      <c r="F36" s="4"/>
      <c r="G36" s="4"/>
      <c r="H36" s="4">
        <f>SUM(I36:J36)</f>
        <v>5226</v>
      </c>
      <c r="I36" s="4">
        <v>5226</v>
      </c>
      <c r="J36" s="4"/>
    </row>
    <row r="37" spans="1:10" ht="15">
      <c r="A37" s="5" t="s">
        <v>13</v>
      </c>
      <c r="B37" s="4">
        <f>SUM(C37:D37)</f>
        <v>0</v>
      </c>
      <c r="C37" s="4"/>
      <c r="D37" s="4"/>
      <c r="E37" s="4">
        <f>SUM(F37:G37)</f>
        <v>0</v>
      </c>
      <c r="F37" s="4"/>
      <c r="G37" s="4"/>
      <c r="H37" s="4">
        <f>SUM(I37:J37)</f>
        <v>0</v>
      </c>
      <c r="I37" s="4"/>
      <c r="J37" s="4"/>
    </row>
  </sheetData>
  <sheetProtection/>
  <mergeCells count="6">
    <mergeCell ref="A2:J2"/>
    <mergeCell ref="A4:A5"/>
    <mergeCell ref="E4:G4"/>
    <mergeCell ref="B4:D4"/>
    <mergeCell ref="H4:J4"/>
    <mergeCell ref="H3:J3"/>
  </mergeCells>
  <printOptions horizontalCentered="1"/>
  <pageMargins left="0.7480314960629921" right="0.7480314960629921" top="0.1968503937007874" bottom="0.2755905511811024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null,null,总收发</cp:lastModifiedBy>
  <cp:lastPrinted>2019-05-26T00:34:55Z</cp:lastPrinted>
  <dcterms:created xsi:type="dcterms:W3CDTF">2012-10-18T05:58:25Z</dcterms:created>
  <dcterms:modified xsi:type="dcterms:W3CDTF">2019-06-04T14:42:31Z</dcterms:modified>
  <cp:category/>
  <cp:version/>
  <cp:contentType/>
  <cp:contentStatus/>
</cp:coreProperties>
</file>